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50f8e8ab176140/Pro-AutoBody/Mini cooper Files/"/>
    </mc:Choice>
  </mc:AlternateContent>
  <xr:revisionPtr revIDLastSave="7" documentId="8_{F1EA7BE5-B97C-4AE1-B426-F8CB872239B9}" xr6:coauthVersionLast="45" xr6:coauthVersionMax="45" xr10:uidLastSave="{6D5117EF-58A6-4F22-9803-44885C9F504D}"/>
  <bookViews>
    <workbookView xWindow="-98" yWindow="-98" windowWidth="19621" windowHeight="13875" xr2:uid="{28079708-39EF-4E53-94D2-E32EABD081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C11" i="1" s="1"/>
  <c r="C13" i="1" s="1"/>
  <c r="E22" i="1"/>
  <c r="E23" i="1"/>
  <c r="E17" i="1"/>
  <c r="E8" i="1"/>
  <c r="E3" i="1"/>
  <c r="C28" i="1"/>
  <c r="C27" i="1"/>
  <c r="C26" i="1"/>
  <c r="C20" i="1"/>
  <c r="C6" i="1"/>
  <c r="A28" i="1"/>
  <c r="A27" i="1"/>
  <c r="C25" i="1"/>
  <c r="C19" i="1"/>
  <c r="C5" i="1"/>
  <c r="C18" i="1"/>
  <c r="C22" i="1"/>
  <c r="C23" i="1"/>
  <c r="C24" i="1"/>
  <c r="C17" i="1"/>
  <c r="B15" i="1"/>
  <c r="C4" i="1"/>
  <c r="C8" i="1"/>
  <c r="C9" i="1"/>
  <c r="C10" i="1"/>
  <c r="C15" i="1" s="1"/>
  <c r="C3" i="1"/>
  <c r="E9" i="1" l="1"/>
  <c r="C14" i="1"/>
  <c r="C12" i="1"/>
  <c r="C31" i="1" s="1"/>
  <c r="E25" i="1" l="1"/>
  <c r="E11" i="1"/>
  <c r="C29" i="1" l="1"/>
  <c r="C30" i="1" s="1"/>
  <c r="C32" i="1" s="1"/>
</calcChain>
</file>

<file path=xl/sharedStrings.xml><?xml version="1.0" encoding="utf-8"?>
<sst xmlns="http://schemas.openxmlformats.org/spreadsheetml/2006/main" count="42" uniqueCount="27">
  <si>
    <t>subwoofer box dimentions</t>
  </si>
  <si>
    <t>Upper Main Body</t>
  </si>
  <si>
    <t>length</t>
  </si>
  <si>
    <t>width</t>
  </si>
  <si>
    <t>lower Main body</t>
  </si>
  <si>
    <t xml:space="preserve">width </t>
  </si>
  <si>
    <t>height</t>
  </si>
  <si>
    <t>upper tool tray</t>
  </si>
  <si>
    <t>lower tool tray</t>
  </si>
  <si>
    <t xml:space="preserve">height </t>
  </si>
  <si>
    <t>total gross volume</t>
  </si>
  <si>
    <t>volume of bottom board</t>
  </si>
  <si>
    <t>volume of top board</t>
  </si>
  <si>
    <t>gross volume of main body</t>
  </si>
  <si>
    <t>gross voolume of tool tray</t>
  </si>
  <si>
    <t>total board volume</t>
  </si>
  <si>
    <t>board thickness</t>
  </si>
  <si>
    <r>
      <t>volume of side boards</t>
    </r>
    <r>
      <rPr>
        <vertAlign val="subscript"/>
        <sz val="11"/>
        <color theme="1"/>
        <rFont val="Calibri"/>
        <family val="2"/>
        <scheme val="minor"/>
      </rPr>
      <t>1</t>
    </r>
  </si>
  <si>
    <r>
      <t>volume of side boards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</si>
  <si>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total net volume </t>
  </si>
  <si>
    <t>lumber needs</t>
  </si>
  <si>
    <t>area of top board</t>
  </si>
  <si>
    <t>area of bottom board</t>
  </si>
  <si>
    <t>area of side boards</t>
  </si>
  <si>
    <t>total area of lumber</t>
  </si>
  <si>
    <t>total area of main body lumber</t>
  </si>
  <si>
    <r>
      <t>ft</t>
    </r>
    <r>
      <rPr>
        <vertAlign val="sub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</si>
</sst>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0" fillId="5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4" borderId="4" xfId="0" applyFill="1" applyBorder="1"/>
    <xf numFmtId="0" fontId="2" fillId="4" borderId="0" xfId="0" applyFont="1" applyFill="1" applyBorder="1"/>
    <xf numFmtId="0" fontId="2" fillId="4" borderId="5" xfId="0" applyFont="1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6" borderId="4" xfId="0" applyFill="1" applyBorder="1"/>
    <xf numFmtId="0" fontId="0" fillId="6" borderId="0" xfId="0" applyFill="1" applyBorder="1"/>
    <xf numFmtId="0" fontId="0" fillId="6" borderId="5" xfId="0" applyFill="1" applyBorder="1"/>
    <xf numFmtId="0" fontId="2" fillId="6" borderId="7" xfId="0" applyFont="1" applyFill="1" applyBorder="1"/>
    <xf numFmtId="0" fontId="1" fillId="6" borderId="8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0" xfId="0" applyFill="1" applyBorder="1"/>
    <xf numFmtId="0" fontId="2" fillId="3" borderId="0" xfId="0" applyFont="1" applyFill="1"/>
    <xf numFmtId="0" fontId="2" fillId="7" borderId="0" xfId="0" applyFont="1" applyFill="1" applyBorder="1"/>
    <xf numFmtId="0" fontId="0" fillId="7" borderId="4" xfId="0" applyFill="1" applyBorder="1"/>
    <xf numFmtId="0" fontId="2" fillId="7" borderId="5" xfId="0" applyFont="1" applyFill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FF83-6C78-4273-A5DA-13083EAE4E9F}">
  <dimension ref="A1:E32"/>
  <sheetViews>
    <sheetView tabSelected="1" workbookViewId="0">
      <selection activeCell="D32" sqref="D32"/>
    </sheetView>
  </sheetViews>
  <sheetFormatPr defaultRowHeight="14.25" x14ac:dyDescent="0.45"/>
  <cols>
    <col min="1" max="1" width="23.53125" bestFit="1" customWidth="1"/>
    <col min="2" max="2" width="10.73046875" bestFit="1" customWidth="1"/>
    <col min="4" max="4" width="25.53125" bestFit="1" customWidth="1"/>
  </cols>
  <sheetData>
    <row r="1" spans="1:5" ht="14.65" thickBot="1" x14ac:dyDescent="0.5">
      <c r="A1" s="26" t="s">
        <v>0</v>
      </c>
      <c r="B1" s="26"/>
      <c r="C1" s="1"/>
      <c r="D1" s="27" t="s">
        <v>20</v>
      </c>
      <c r="E1" s="27"/>
    </row>
    <row r="2" spans="1:5" x14ac:dyDescent="0.45">
      <c r="A2" s="3" t="s">
        <v>1</v>
      </c>
      <c r="B2" s="4"/>
      <c r="C2" s="5"/>
    </row>
    <row r="3" spans="1:5" x14ac:dyDescent="0.45">
      <c r="A3" s="6" t="s">
        <v>2</v>
      </c>
      <c r="B3" s="7">
        <v>36.75</v>
      </c>
      <c r="C3" s="8">
        <f>B3/12</f>
        <v>3.0625</v>
      </c>
      <c r="D3" s="22" t="s">
        <v>21</v>
      </c>
      <c r="E3" s="22">
        <f>C3*C4</f>
        <v>4.083333333333333</v>
      </c>
    </row>
    <row r="4" spans="1:5" x14ac:dyDescent="0.45">
      <c r="A4" s="6" t="s">
        <v>3</v>
      </c>
      <c r="B4" s="7">
        <v>16</v>
      </c>
      <c r="C4" s="8">
        <f t="shared" ref="C4:C11" si="0">B4/12</f>
        <v>1.3333333333333333</v>
      </c>
    </row>
    <row r="5" spans="1:5" x14ac:dyDescent="0.45">
      <c r="A5" s="6" t="s">
        <v>16</v>
      </c>
      <c r="B5" s="7">
        <v>0.75</v>
      </c>
      <c r="C5" s="8">
        <f t="shared" si="0"/>
        <v>6.25E-2</v>
      </c>
    </row>
    <row r="6" spans="1:5" ht="14.65" thickBot="1" x14ac:dyDescent="0.5">
      <c r="A6" s="9" t="s">
        <v>12</v>
      </c>
      <c r="B6" s="10"/>
      <c r="C6" s="11">
        <f>PRODUCT(C3:C5)</f>
        <v>0.25520833333333331</v>
      </c>
    </row>
    <row r="7" spans="1:5" x14ac:dyDescent="0.45">
      <c r="A7" s="3" t="s">
        <v>4</v>
      </c>
      <c r="B7" s="12"/>
      <c r="C7" s="13"/>
    </row>
    <row r="8" spans="1:5" x14ac:dyDescent="0.45">
      <c r="A8" s="6" t="s">
        <v>2</v>
      </c>
      <c r="B8" s="7">
        <v>34.5</v>
      </c>
      <c r="C8" s="8">
        <f t="shared" si="0"/>
        <v>2.875</v>
      </c>
      <c r="D8" s="1" t="s">
        <v>22</v>
      </c>
      <c r="E8" s="1">
        <f>C8*C9</f>
        <v>3.354166666666667</v>
      </c>
    </row>
    <row r="9" spans="1:5" x14ac:dyDescent="0.45">
      <c r="A9" s="6" t="s">
        <v>5</v>
      </c>
      <c r="B9" s="7">
        <v>14</v>
      </c>
      <c r="C9" s="8">
        <f t="shared" si="0"/>
        <v>1.1666666666666667</v>
      </c>
      <c r="D9" s="1" t="s">
        <v>23</v>
      </c>
      <c r="E9" s="1">
        <f>((C10*C8)*2)+((C10*C9)*2)</f>
        <v>4.546875</v>
      </c>
    </row>
    <row r="10" spans="1:5" x14ac:dyDescent="0.45">
      <c r="A10" s="24" t="s">
        <v>6</v>
      </c>
      <c r="B10" s="23">
        <v>6.75</v>
      </c>
      <c r="C10" s="25">
        <f t="shared" si="0"/>
        <v>0.5625</v>
      </c>
    </row>
    <row r="11" spans="1:5" x14ac:dyDescent="0.45">
      <c r="A11" s="6" t="s">
        <v>16</v>
      </c>
      <c r="B11" s="7">
        <f>B5</f>
        <v>0.75</v>
      </c>
      <c r="C11" s="8">
        <f t="shared" si="0"/>
        <v>6.25E-2</v>
      </c>
      <c r="D11" s="2" t="s">
        <v>25</v>
      </c>
      <c r="E11" s="2">
        <f>SUM(E3:E10)</f>
        <v>11.984375</v>
      </c>
    </row>
    <row r="12" spans="1:5" x14ac:dyDescent="0.45">
      <c r="A12" s="14" t="s">
        <v>11</v>
      </c>
      <c r="B12" s="15"/>
      <c r="C12" s="16">
        <f>PRODUCT(C11,C8:C9)</f>
        <v>0.20963541666666669</v>
      </c>
    </row>
    <row r="13" spans="1:5" ht="15.75" x14ac:dyDescent="0.55000000000000004">
      <c r="A13" s="14" t="s">
        <v>17</v>
      </c>
      <c r="B13" s="15"/>
      <c r="C13" s="16">
        <f>PRODUCT(C11,C8,C10)</f>
        <v>0.10107421875</v>
      </c>
    </row>
    <row r="14" spans="1:5" ht="15.75" x14ac:dyDescent="0.55000000000000004">
      <c r="A14" s="14" t="s">
        <v>18</v>
      </c>
      <c r="B14" s="15"/>
      <c r="C14" s="16">
        <f>PRODUCT(C9,C10,C11)</f>
        <v>4.1015625E-2</v>
      </c>
    </row>
    <row r="15" spans="1:5" ht="14.65" thickBot="1" x14ac:dyDescent="0.5">
      <c r="A15" s="9" t="s">
        <v>13</v>
      </c>
      <c r="B15" s="17">
        <f>((B8+B3)/2)*B10*((B4+B9)/2)</f>
        <v>3607.03125</v>
      </c>
      <c r="C15" s="18">
        <f>((C8+C3)/2)*C10*((C4+C9)/2)</f>
        <v>2.08740234375</v>
      </c>
    </row>
    <row r="16" spans="1:5" x14ac:dyDescent="0.45">
      <c r="A16" s="3" t="s">
        <v>7</v>
      </c>
      <c r="B16" s="12"/>
      <c r="C16" s="13"/>
    </row>
    <row r="17" spans="1:5" x14ac:dyDescent="0.45">
      <c r="A17" s="6" t="s">
        <v>2</v>
      </c>
      <c r="B17" s="7">
        <v>14</v>
      </c>
      <c r="C17" s="8">
        <f>B17/12</f>
        <v>1.1666666666666667</v>
      </c>
      <c r="D17" s="1" t="s">
        <v>21</v>
      </c>
      <c r="E17" s="1">
        <f>C17*C18</f>
        <v>1.0451388888888891</v>
      </c>
    </row>
    <row r="18" spans="1:5" x14ac:dyDescent="0.45">
      <c r="A18" s="6" t="s">
        <v>3</v>
      </c>
      <c r="B18" s="7">
        <v>10.75</v>
      </c>
      <c r="C18" s="8">
        <f t="shared" ref="C18:C25" si="1">B18/12</f>
        <v>0.89583333333333337</v>
      </c>
    </row>
    <row r="19" spans="1:5" x14ac:dyDescent="0.45">
      <c r="A19" s="6" t="s">
        <v>16</v>
      </c>
      <c r="B19" s="7">
        <v>0.5</v>
      </c>
      <c r="C19" s="8">
        <f t="shared" si="1"/>
        <v>4.1666666666666664E-2</v>
      </c>
    </row>
    <row r="20" spans="1:5" ht="14.65" thickBot="1" x14ac:dyDescent="0.5">
      <c r="A20" s="9" t="s">
        <v>12</v>
      </c>
      <c r="B20" s="10"/>
      <c r="C20" s="11">
        <f>PRODUCT(C17:C19)</f>
        <v>4.3547453703703706E-2</v>
      </c>
    </row>
    <row r="21" spans="1:5" x14ac:dyDescent="0.45">
      <c r="A21" s="3" t="s">
        <v>8</v>
      </c>
      <c r="B21" s="12"/>
      <c r="C21" s="13"/>
    </row>
    <row r="22" spans="1:5" x14ac:dyDescent="0.45">
      <c r="A22" s="6" t="s">
        <v>2</v>
      </c>
      <c r="B22" s="7">
        <v>12.5</v>
      </c>
      <c r="C22" s="8">
        <f t="shared" si="1"/>
        <v>1.0416666666666667</v>
      </c>
      <c r="D22" s="1" t="s">
        <v>22</v>
      </c>
      <c r="E22" s="1">
        <f>C22*C23</f>
        <v>0.84635416666666674</v>
      </c>
    </row>
    <row r="23" spans="1:5" x14ac:dyDescent="0.45">
      <c r="A23" s="6" t="s">
        <v>3</v>
      </c>
      <c r="B23" s="7">
        <v>9.75</v>
      </c>
      <c r="C23" s="8">
        <f t="shared" si="1"/>
        <v>0.8125</v>
      </c>
      <c r="D23" s="1" t="s">
        <v>23</v>
      </c>
      <c r="E23" s="1">
        <f>((C24*C22)*2)+((C24*C23)*2)</f>
        <v>0.84982638888888884</v>
      </c>
    </row>
    <row r="24" spans="1:5" x14ac:dyDescent="0.45">
      <c r="A24" s="6" t="s">
        <v>9</v>
      </c>
      <c r="B24" s="19">
        <v>2.75</v>
      </c>
      <c r="C24" s="20">
        <f t="shared" si="1"/>
        <v>0.22916666666666666</v>
      </c>
    </row>
    <row r="25" spans="1:5" x14ac:dyDescent="0.45">
      <c r="A25" s="6" t="s">
        <v>16</v>
      </c>
      <c r="B25" s="19">
        <v>0.5</v>
      </c>
      <c r="C25" s="20">
        <f t="shared" si="1"/>
        <v>4.1666666666666664E-2</v>
      </c>
      <c r="D25" s="2" t="s">
        <v>24</v>
      </c>
      <c r="E25" s="2">
        <f>SUM(E18:E23,E3:E9)-E17</f>
        <v>12.635416666666666</v>
      </c>
    </row>
    <row r="26" spans="1:5" x14ac:dyDescent="0.45">
      <c r="A26" s="14" t="s">
        <v>11</v>
      </c>
      <c r="B26" s="15"/>
      <c r="C26" s="16">
        <f>PRODUCT(C25,C22,C23)</f>
        <v>3.5264756944444441E-2</v>
      </c>
    </row>
    <row r="27" spans="1:5" x14ac:dyDescent="0.45">
      <c r="A27" s="14" t="str">
        <f>A13</f>
        <v>volume of side boards1</v>
      </c>
      <c r="B27" s="15"/>
      <c r="C27" s="16">
        <f>PRODUCT(C24:C25,C22)</f>
        <v>9.9464699074074073E-3</v>
      </c>
    </row>
    <row r="28" spans="1:5" x14ac:dyDescent="0.45">
      <c r="A28" s="14" t="str">
        <f>A14</f>
        <v>volume of side boards2</v>
      </c>
      <c r="B28" s="15"/>
      <c r="C28" s="16">
        <f>PRODUCT(C25,C23:C24)</f>
        <v>7.7582465277777771E-3</v>
      </c>
    </row>
    <row r="29" spans="1:5" ht="14.65" thickBot="1" x14ac:dyDescent="0.5">
      <c r="A29" s="9" t="s">
        <v>14</v>
      </c>
      <c r="B29" s="17"/>
      <c r="C29" s="18">
        <f>((C22+C17)/2)*C24*((C18+C23)/2)</f>
        <v>0.21613679108796302</v>
      </c>
    </row>
    <row r="30" spans="1:5" ht="15.75" x14ac:dyDescent="0.55000000000000004">
      <c r="A30" s="2" t="s">
        <v>10</v>
      </c>
      <c r="B30" s="2"/>
      <c r="C30" s="2">
        <f>C15+C29</f>
        <v>2.3035391348379628</v>
      </c>
      <c r="D30" t="s">
        <v>26</v>
      </c>
    </row>
    <row r="31" spans="1:5" ht="15.75" x14ac:dyDescent="0.55000000000000004">
      <c r="A31" s="2" t="s">
        <v>15</v>
      </c>
      <c r="B31" s="2"/>
      <c r="C31" s="2">
        <f>SUM(C6,C12,C13,C26,C27)-C20</f>
        <v>0.56758174189814814</v>
      </c>
      <c r="D31" t="s">
        <v>26</v>
      </c>
    </row>
    <row r="32" spans="1:5" ht="15.75" x14ac:dyDescent="0.55000000000000004">
      <c r="A32" s="21" t="s">
        <v>19</v>
      </c>
      <c r="B32" s="2"/>
      <c r="C32" s="2">
        <f>C30-C31</f>
        <v>1.7359573929398147</v>
      </c>
      <c r="D32" t="s">
        <v>26</v>
      </c>
    </row>
  </sheetData>
  <mergeCells count="2">
    <mergeCell ref="A1:B1"/>
    <mergeCell ref="D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jeffreywilske2019@gmail.com</cp:lastModifiedBy>
  <dcterms:created xsi:type="dcterms:W3CDTF">2020-04-14T03:28:43Z</dcterms:created>
  <dcterms:modified xsi:type="dcterms:W3CDTF">2020-04-15T03:57:17Z</dcterms:modified>
</cp:coreProperties>
</file>